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Buhalterija 2020 metai\Ataskaitos Laimutei metinės\"/>
    </mc:Choice>
  </mc:AlternateContent>
  <bookViews>
    <workbookView xWindow="0" yWindow="0" windowWidth="23040" windowHeight="9372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K42" i="1" l="1"/>
  <c r="J42" i="2"/>
  <c r="F34" i="3" l="1"/>
  <c r="E34" i="3"/>
  <c r="D34" i="2" l="1"/>
  <c r="F34" i="2"/>
  <c r="E34" i="2"/>
  <c r="D34" i="1"/>
  <c r="F34" i="1"/>
  <c r="E34" i="1"/>
  <c r="G34" i="1" l="1"/>
  <c r="G34" i="3" l="1"/>
  <c r="I34" i="3" s="1"/>
  <c r="G34" i="2"/>
  <c r="I34" i="2" s="1"/>
  <c r="I34" i="1"/>
  <c r="J34" i="2" l="1"/>
</calcChain>
</file>

<file path=xl/sharedStrings.xml><?xml version="1.0" encoding="utf-8"?>
<sst xmlns="http://schemas.openxmlformats.org/spreadsheetml/2006/main" count="155" uniqueCount="52">
  <si>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</si>
  <si>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</si>
  <si>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</si>
  <si>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</si>
  <si>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</si>
  <si>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</si>
  <si>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</si>
  <si>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</si>
  <si>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</si>
  <si>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</si>
  <si>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</si>
  <si>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</si>
  <si>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</si>
  <si>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</si>
  <si>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</si>
  <si>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</si>
  <si>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</si>
  <si>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</si>
  <si>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</si>
  <si>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</si>
  <si>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</si>
  <si>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</si>
  <si>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</si>
  <si>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</si>
  <si>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</si>
  <si>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</si>
  <si>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</si>
  <si>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</si>
  <si>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</si>
  <si>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</si>
  <si>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</si>
  <si>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</si>
  <si>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</si>
  <si>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</si>
  <si>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</si>
  <si>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</si>
  <si>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</si>
  <si>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</si>
  <si>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</si>
  <si>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</si>
  <si>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</si>
  <si>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</si>
  <si>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</si>
  <si>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</si>
  <si>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</si>
  <si>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</si>
  <si>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>Direktorius</t>
  </si>
  <si>
    <t>Tomas Armonavičius</t>
  </si>
  <si>
    <t xml:space="preserve">Vyriausioji buhalterė </t>
  </si>
  <si>
    <t>Edita Petraitienė</t>
  </si>
  <si>
    <t>2020 M. GRUODŽIO 31 D.</t>
  </si>
  <si>
    <t>2021.01.19.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</si>
</sst>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2" fontId="0" fillId="0" borderId="0" xfId="0" applyNumberFormat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5" zoomScaleNormal="100" workbookViewId="0">
      <selection activeCell="K43" sqref="K43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6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6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6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6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6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44215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43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>
        <v>52.19</v>
      </c>
      <c r="C34" s="28">
        <v>24000</v>
      </c>
      <c r="D34" s="34">
        <f>5090.2+544.26+119.18+1024.84+1000.25+1582.37+1028.95+1034.91+217.94+380.06+57.05+2.05</f>
        <v>12082.06</v>
      </c>
      <c r="E34" s="28">
        <f>3606.46+740.27+29.4+201.03+1136.26+1359.03+1171.29+1395.93+378.23+304.94+1682.55+128.86</f>
        <v>12134.249999999998</v>
      </c>
      <c r="F34" s="28">
        <f>1395.93+8243.74+378.23+304.94+1682.55+128.86</f>
        <v>12134.25</v>
      </c>
      <c r="G34" s="34">
        <f>+B34+D34-F34</f>
        <v>0</v>
      </c>
      <c r="H34" s="28"/>
      <c r="I34" s="28">
        <f>+G34+H34</f>
        <v>0</v>
      </c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36" t="s">
        <v>32</v>
      </c>
      <c r="B42" s="36"/>
      <c r="C42" s="36"/>
      <c r="D42" s="36"/>
      <c r="E42" s="36"/>
      <c r="F42" s="36"/>
      <c r="G42" s="36"/>
      <c r="H42" s="36"/>
      <c r="I42" s="36"/>
      <c r="K42" s="35">
        <f>+D34+BIPAP!D34+BIPTN!D34</f>
        <v>25917.31</v>
      </c>
    </row>
    <row r="43" spans="1:11" ht="14.25" customHeight="1">
      <c r="A43" s="33" t="s">
        <v>46</v>
      </c>
      <c r="D43" s="7"/>
      <c r="H43" s="33" t="s">
        <v>47</v>
      </c>
    </row>
    <row r="44" spans="1:11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11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31" zoomScaleNormal="100" workbookViewId="0">
      <selection activeCell="D34" sqref="D34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6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6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6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6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6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 t="s">
        <v>51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44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34">
        <v>164.8</v>
      </c>
      <c r="C34" s="28">
        <v>29200</v>
      </c>
      <c r="D34" s="28">
        <v>13425.09</v>
      </c>
      <c r="E34" s="28">
        <f>164.8+13425.09</f>
        <v>13589.89</v>
      </c>
      <c r="F34" s="28">
        <f>164.8+13425.09</f>
        <v>13589.89</v>
      </c>
      <c r="G34" s="28">
        <f>+B34+D34-F34</f>
        <v>0</v>
      </c>
      <c r="H34" s="28"/>
      <c r="I34" s="28">
        <f>+G34+H34</f>
        <v>0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28" zoomScaleNormal="100" workbookViewId="0">
      <selection activeCell="J43" sqref="J43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6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6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6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6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6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 t="s">
        <v>51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45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/>
      <c r="C34" s="28">
        <v>400</v>
      </c>
      <c r="D34" s="28">
        <f>102.54+68.36+34.18+68.36+34.18+68.36+34.18</f>
        <v>410.16</v>
      </c>
      <c r="E34" s="28">
        <f>55.88+80.83+201.04+72.41</f>
        <v>410.15999999999997</v>
      </c>
      <c r="F34" s="28">
        <f>201.04+136.71+72.41</f>
        <v>410.15999999999997</v>
      </c>
      <c r="G34" s="28">
        <f>+B34+D34-F34</f>
        <v>0</v>
      </c>
      <c r="H34" s="28"/>
      <c r="I34" s="28">
        <f>+G34+H34</f>
        <v>0</v>
      </c>
      <c r="J34">
        <f>+I34+BIPAP!I34+BIPPV!I34</f>
        <v>0</v>
      </c>
      <c r="K34" s="35"/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36" t="s">
        <v>32</v>
      </c>
      <c r="B42" s="36"/>
      <c r="C42" s="36"/>
      <c r="D42" s="36"/>
      <c r="E42" s="36"/>
      <c r="F42" s="36"/>
      <c r="G42" s="36"/>
      <c r="H42" s="36"/>
      <c r="I42" s="36"/>
      <c r="J42" s="35">
        <f>+BIPPV!D34+BIPAP!D34+BIPTN!D34</f>
        <v>25917.31</v>
      </c>
    </row>
    <row r="43" spans="1:11" ht="14.25" customHeight="1">
      <c r="A43" s="33" t="s">
        <v>46</v>
      </c>
      <c r="D43" s="7"/>
      <c r="H43" s="33" t="s">
        <v>47</v>
      </c>
    </row>
    <row r="44" spans="1:11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11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Lenovo</cp:lastModifiedBy>
  <cp:lastPrinted>2020-07-07T09:48:27Z</cp:lastPrinted>
  <dcterms:created xsi:type="dcterms:W3CDTF">2018-11-13T06:22:20Z</dcterms:created>
  <dcterms:modified xsi:type="dcterms:W3CDTF">2021-02-10T14:41:43Z</dcterms:modified>
</cp:coreProperties>
</file>